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رن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12" customWidth="1" min="4" max="4"/>
    <col width="11" customWidth="1" min="5" max="5"/>
    <col width="16" customWidth="1" min="6" max="6"/>
    <col width="12" customWidth="1" min="7" max="7"/>
    <col width="14" customWidth="1" min="8" max="8"/>
    <col width="14" customWidth="1" min="9" max="9"/>
    <col width="16" customWidth="1" min="10" max="10"/>
    <col width="18" customWidth="1" min="11" max="11"/>
    <col width="16" customWidth="1" min="12" max="12"/>
    <col width="12" customWidth="1" min="13" max="13"/>
    <col width="16" customWidth="1" min="14" max="14"/>
    <col width="16" customWidth="1" min="15" max="15"/>
    <col width="14" customWidth="1" min="16" max="16"/>
    <col width="10" customWidth="1" min="17" max="17"/>
  </cols>
  <sheetData>
    <row r="1">
      <c r="A1" s="1" t="inlineStr">
        <is>
          <t>جدول مقارنة الأقمشة</t>
        </is>
      </c>
    </row>
    <row r="2">
      <c r="A2" s="2" t="inlineStr">
        <is>
          <t>سجّل مرشحيك. تُحسب تكلفة القماش للقطعة والدرجة والترتيب.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القماش</t>
        </is>
      </c>
      <c r="B5" s="3" t="inlineStr">
        <is>
          <t>المورد</t>
        </is>
      </c>
      <c r="C5" s="3" t="inlineStr">
        <is>
          <t>التركيب</t>
        </is>
      </c>
      <c r="D5" s="3" t="inlineStr">
        <is>
          <t>النوع</t>
        </is>
      </c>
      <c r="E5" s="3" t="inlineStr">
        <is>
          <t>الوزن GSM</t>
        </is>
      </c>
      <c r="F5" s="3" t="inlineStr">
        <is>
          <t>العرض القابل للاستعمال (سم)</t>
        </is>
      </c>
      <c r="G5" s="3" t="inlineStr">
        <is>
          <t>سعر المتر</t>
        </is>
      </c>
      <c r="H5" s="3" t="inlineStr">
        <is>
          <t>الحد الأدنى (متر)</t>
        </is>
      </c>
      <c r="I5" s="3" t="inlineStr">
        <is>
          <t>مدة التوريد (يوم)</t>
        </is>
      </c>
      <c r="J5" s="3" t="inlineStr">
        <is>
          <t>الملمس والسقوط (1-5)</t>
        </is>
      </c>
      <c r="K5" s="3" t="inlineStr">
        <is>
          <t>الأداء بعد الاختبار (1-5)</t>
        </is>
      </c>
      <c r="L5" s="3" t="inlineStr">
        <is>
          <t>استهلاك القطعة (م)</t>
        </is>
      </c>
      <c r="M5" s="3" t="inlineStr">
        <is>
          <t>نسبة الهدر %</t>
        </is>
      </c>
      <c r="N5" s="3" t="inlineStr">
        <is>
          <t>وزن المتر الطولي (غ)</t>
        </is>
      </c>
      <c r="O5" s="3" t="inlineStr">
        <is>
          <t>تكلفة القماش للقطعة</t>
        </is>
      </c>
      <c r="P5" s="3" t="inlineStr">
        <is>
          <t>الدرجة (من 5)</t>
        </is>
      </c>
      <c r="Q5" s="3" t="inlineStr">
        <is>
          <t>الترتيب</t>
        </is>
      </c>
    </row>
    <row r="6">
      <c r="A6" s="4" t="inlineStr">
        <is>
          <t>كتان خفيف</t>
        </is>
      </c>
      <c r="B6" s="4" t="inlineStr">
        <is>
          <t>مورد أ</t>
        </is>
      </c>
      <c r="C6" s="4" t="inlineStr">
        <is>
          <t>100% linen</t>
        </is>
      </c>
      <c r="D6" s="4" t="inlineStr">
        <is>
          <t>منسوج</t>
        </is>
      </c>
      <c r="E6" s="4" t="n">
        <v>150</v>
      </c>
      <c r="F6" s="4" t="n">
        <v>140</v>
      </c>
      <c r="G6" s="4" t="n">
        <v>7.5</v>
      </c>
      <c r="H6" s="4" t="n">
        <v>300</v>
      </c>
      <c r="I6" s="4" t="n">
        <v>30</v>
      </c>
      <c r="J6" s="4" t="n">
        <v>4</v>
      </c>
      <c r="K6" s="4" t="n">
        <v>4</v>
      </c>
      <c r="L6" s="4" t="n">
        <v>1.5</v>
      </c>
      <c r="M6" s="4" t="n">
        <v>10</v>
      </c>
      <c r="N6" s="5">
        <f>IF(OR(E6="",F6=""),"",E6*F6/100)</f>
        <v/>
      </c>
      <c r="O6" s="6">
        <f>IF(OR(G6="",L6=""),"",L6*(1+M6/100)*G6)</f>
        <v/>
      </c>
      <c r="P6" s="7">
        <f>IF(O6="","",ROUND(0.3*J6+0.4*K6+0.3*5*MIN($O$6:$O$11)/O6,1))</f>
        <v/>
      </c>
      <c r="Q6" s="8">
        <f>IF(P6="","",RANK(P6,$P$6:$P$11,0))</f>
        <v/>
      </c>
    </row>
    <row r="7">
      <c r="A7" s="4" t="inlineStr">
        <is>
          <t>قطن بوبلين</t>
        </is>
      </c>
      <c r="B7" s="4" t="inlineStr">
        <is>
          <t>مورد ب</t>
        </is>
      </c>
      <c r="C7" s="4" t="inlineStr">
        <is>
          <t>100% cotton</t>
        </is>
      </c>
      <c r="D7" s="4" t="inlineStr">
        <is>
          <t>منسوج</t>
        </is>
      </c>
      <c r="E7" s="4" t="n">
        <v>120</v>
      </c>
      <c r="F7" s="4" t="n">
        <v>145</v>
      </c>
      <c r="G7" s="4" t="n">
        <v>5</v>
      </c>
      <c r="H7" s="4" t="n">
        <v>500</v>
      </c>
      <c r="I7" s="4" t="n">
        <v>25</v>
      </c>
      <c r="J7" s="4" t="n">
        <v>3</v>
      </c>
      <c r="K7" s="4" t="n">
        <v>5</v>
      </c>
      <c r="L7" s="4" t="n">
        <v>1.5</v>
      </c>
      <c r="M7" s="4" t="n">
        <v>10</v>
      </c>
      <c r="N7" s="5">
        <f>IF(OR(E7="",F7=""),"",E7*F7/100)</f>
        <v/>
      </c>
      <c r="O7" s="6">
        <f>IF(OR(G7="",L7=""),"",L7*(1+M7/100)*G7)</f>
        <v/>
      </c>
      <c r="P7" s="7">
        <f>IF(O7="","",ROUND(0.3*J7+0.4*K7+0.3*5*MIN($O$6:$O$11)/O7,1))</f>
        <v/>
      </c>
      <c r="Q7" s="8">
        <f>IF(P7="","",RANK(P7,$P$6:$P$11,0))</f>
        <v/>
      </c>
    </row>
    <row r="8">
      <c r="A8" s="4" t="inlineStr">
        <is>
          <t>خليط كتان وفسكوز</t>
        </is>
      </c>
      <c r="B8" s="4" t="inlineStr">
        <is>
          <t>مورد ج</t>
        </is>
      </c>
      <c r="C8" s="4" t="inlineStr">
        <is>
          <t>55% linen 45% viscose</t>
        </is>
      </c>
      <c r="D8" s="4" t="inlineStr">
        <is>
          <t>منسوج</t>
        </is>
      </c>
      <c r="E8" s="4" t="n">
        <v>140</v>
      </c>
      <c r="F8" s="4" t="n">
        <v>140</v>
      </c>
      <c r="G8" s="4" t="n">
        <v>6</v>
      </c>
      <c r="H8" s="4" t="n">
        <v>300</v>
      </c>
      <c r="I8" s="4" t="n">
        <v>35</v>
      </c>
      <c r="J8" s="4" t="n">
        <v>5</v>
      </c>
      <c r="K8" s="4" t="n">
        <v>3</v>
      </c>
      <c r="L8" s="4" t="n">
        <v>1.5</v>
      </c>
      <c r="M8" s="4" t="n">
        <v>10</v>
      </c>
      <c r="N8" s="5">
        <f>IF(OR(E8="",F8=""),"",E8*F8/100)</f>
        <v/>
      </c>
      <c r="O8" s="6">
        <f>IF(OR(G8="",L8=""),"",L8*(1+M8/100)*G8)</f>
        <v/>
      </c>
      <c r="P8" s="7">
        <f>IF(O8="","",ROUND(0.3*J8+0.4*K8+0.3*5*MIN($O$6:$O$11)/O8,1))</f>
        <v/>
      </c>
      <c r="Q8" s="8">
        <f>IF(P8="","",RANK(P8,$P$6:$P$11,0))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5">
        <f>IF(OR(E9="",F9=""),"",E9*F9/100)</f>
        <v/>
      </c>
      <c r="O9" s="6">
        <f>IF(OR(G9="",L9=""),"",L9*(1+M9/100)*G9)</f>
        <v/>
      </c>
      <c r="P9" s="7">
        <f>IF(O9="","",ROUND(0.3*J9+0.4*K9+0.3*5*MIN($O$6:$O$11)/O9,1))</f>
        <v/>
      </c>
      <c r="Q9" s="8">
        <f>IF(P9="","",RANK(P9,$P$6:$P$11,0))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5">
        <f>IF(OR(E10="",F10=""),"",E10*F10/100)</f>
        <v/>
      </c>
      <c r="O10" s="6">
        <f>IF(OR(G10="",L10=""),"",L10*(1+M10/100)*G10)</f>
        <v/>
      </c>
      <c r="P10" s="7">
        <f>IF(O10="","",ROUND(0.3*J10+0.4*K10+0.3*5*MIN($O$6:$O$11)/O10,1))</f>
        <v/>
      </c>
      <c r="Q10" s="8">
        <f>IF(P10="","",RANK(P10,$P$6:$P$11,0))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5">
        <f>IF(OR(E11="",F11=""),"",E11*F11/100)</f>
        <v/>
      </c>
      <c r="O11" s="6">
        <f>IF(OR(G11="",L11=""),"",L11*(1+M11/100)*G11)</f>
        <v/>
      </c>
      <c r="P11" s="7">
        <f>IF(O11="","",ROUND(0.3*J11+0.4*K11+0.3*5*MIN($O$6:$O$11)/O11,1))</f>
        <v/>
      </c>
      <c r="Q11" s="8">
        <f>IF(P11="","",RANK(P11,$P$6:$P$11,0))</f>
        <v/>
      </c>
    </row>
    <row r="13">
      <c r="A13" s="2" t="inlineStr">
        <is>
          <t>الدرجة = 30% الملمس + 40% الأداء + 30% السعر (الأرخص للقطعة يأخذ 5). عدّل الأوزان في الصيغة إن أردت.</t>
        </is>
      </c>
    </row>
  </sheetData>
  <dataValidations count="2">
    <dataValidation sqref="D6:D11" showDropDown="0" showInputMessage="0" showErrorMessage="0" allowBlank="1" type="list">
      <formula1>"منسوج,محبوك"</formula1>
    </dataValidation>
    <dataValidation sqref="J6:K11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