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26 wee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1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rightToLeft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50" customWidth="1" min="3" max="3"/>
  </cols>
  <sheetData>
    <row r="1">
      <c r="A1" s="1" t="inlineStr">
        <is>
          <t>Inventory and cash planner</t>
        </is>
      </c>
    </row>
    <row r="2">
      <c r="A2" s="2" t="inlineStr">
        <is>
          <t>Work out the reorder point, weeks to sell and the cash gap.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Value</t>
        </is>
      </c>
      <c r="C5" s="3" t="inlineStr">
        <is>
          <t>Note</t>
        </is>
      </c>
    </row>
    <row r="6">
      <c r="A6" s="4" t="inlineStr">
        <is>
          <t>Order quantity</t>
        </is>
      </c>
      <c r="B6" s="5" t="n">
        <v>600</v>
      </c>
      <c r="C6" s="5" t="inlineStr"/>
    </row>
    <row r="7">
      <c r="A7" s="4" t="inlineStr">
        <is>
          <t>Landed cost per piece</t>
        </is>
      </c>
      <c r="B7" s="5" t="n">
        <v>16</v>
      </c>
      <c r="C7" s="5" t="inlineStr"/>
    </row>
    <row r="8">
      <c r="A8" s="4" t="inlineStr">
        <is>
          <t>Selling price</t>
        </is>
      </c>
      <c r="B8" s="5" t="n">
        <v>50</v>
      </c>
      <c r="C8" s="5" t="inlineStr"/>
    </row>
    <row r="9">
      <c r="A9" s="4" t="inlineStr">
        <is>
          <t>Expected weekly sales</t>
        </is>
      </c>
      <c r="B9" s="5" t="n">
        <v>30</v>
      </c>
      <c r="C9" s="5" t="inlineStr">
        <is>
          <t>Cautiously</t>
        </is>
      </c>
    </row>
    <row r="10">
      <c r="A10" s="4" t="inlineStr">
        <is>
          <t>Lead time (weeks)</t>
        </is>
      </c>
      <c r="B10" s="5" t="n">
        <v>6</v>
      </c>
      <c r="C10" s="5" t="inlineStr"/>
    </row>
    <row r="11">
      <c r="A11" s="4" t="inlineStr">
        <is>
          <t>Safety stock (weeks)</t>
        </is>
      </c>
      <c r="B11" s="5" t="n">
        <v>2</v>
      </c>
      <c r="C11" s="5" t="inlineStr"/>
    </row>
    <row r="12">
      <c r="A12" s="4" t="inlineStr">
        <is>
          <t>Cash before the order</t>
        </is>
      </c>
      <c r="B12" s="5" t="n">
        <v>12000</v>
      </c>
      <c r="C12" s="5" t="inlineStr"/>
    </row>
    <row r="13">
      <c r="A13" s="4" t="inlineStr">
        <is>
          <t>Weekly marketing and running costs</t>
        </is>
      </c>
      <c r="B13" s="5" t="n">
        <v>150</v>
      </c>
      <c r="C13" s="5" t="inlineStr"/>
    </row>
    <row r="15">
      <c r="A15" s="6" t="inlineStr">
        <is>
          <t>Results</t>
        </is>
      </c>
      <c r="B15" s="6" t="n"/>
      <c r="C15" s="6" t="n"/>
    </row>
    <row r="16">
      <c r="A16" s="4" t="inlineStr">
        <is>
          <t>Order cost</t>
        </is>
      </c>
      <c r="B16" s="7">
        <f>B6*B7</f>
        <v/>
      </c>
      <c r="C16" s="8" t="n"/>
    </row>
    <row r="17">
      <c r="A17" s="4" t="inlineStr">
        <is>
          <t>Weeks to sell the order</t>
        </is>
      </c>
      <c r="B17" s="9">
        <f>IFERROR(B6/B9,"")</f>
        <v/>
      </c>
      <c r="C17" s="8" t="n"/>
    </row>
    <row r="18">
      <c r="A18" s="10" t="inlineStr">
        <is>
          <t>Reorder point (pieces)</t>
        </is>
      </c>
      <c r="B18" s="11">
        <f>(B10+B11)*B9</f>
        <v/>
      </c>
      <c r="C18" s="12" t="n"/>
    </row>
    <row r="19">
      <c r="A19" s="4" t="inlineStr">
        <is>
          <t>Cash after paying for the order</t>
        </is>
      </c>
      <c r="B19" s="7">
        <f>B12-B16</f>
        <v/>
      </c>
      <c r="C19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26 week simulation</t>
        </is>
      </c>
    </row>
    <row r="2">
      <c r="A2" s="2" t="inlineStr">
        <is>
          <t>Weekly stock and cash with no reorder, so you see when stock runs out and cash recovers.</t>
        </is>
      </c>
    </row>
    <row r="4">
      <c r="A4" s="3" t="inlineStr">
        <is>
          <t>Week</t>
        </is>
      </c>
      <c r="B4" s="3" t="inlineStr">
        <is>
          <t>Opening stock</t>
        </is>
      </c>
      <c r="C4" s="3" t="inlineStr">
        <is>
          <t>Sales</t>
        </is>
      </c>
      <c r="D4" s="3" t="inlineStr">
        <is>
          <t>Closing stock</t>
        </is>
      </c>
      <c r="E4" s="3" t="inlineStr">
        <is>
          <t>Cash balance</t>
        </is>
      </c>
      <c r="F4" s="3" t="inlineStr">
        <is>
          <t>Alert</t>
        </is>
      </c>
    </row>
    <row r="5">
      <c r="A5" s="8" t="n">
        <v>1</v>
      </c>
      <c r="B5" s="8">
        <f>'Planner'!B6</f>
        <v/>
      </c>
      <c r="C5" s="8">
        <f>MIN(B5,'Planner'!B9)</f>
        <v/>
      </c>
      <c r="D5" s="8">
        <f>B5-C5</f>
        <v/>
      </c>
      <c r="E5" s="7">
        <f>'Planner'!B19+C5*'Planner'!B8-'Planner'!B13</f>
        <v/>
      </c>
      <c r="F5" s="8">
        <f>IF(D5&lt;='Planner'!B18,"At the reorder point","")</f>
        <v/>
      </c>
    </row>
    <row r="6">
      <c r="A6" s="8" t="n">
        <v>2</v>
      </c>
      <c r="B6" s="8">
        <f>D5</f>
        <v/>
      </c>
      <c r="C6" s="8">
        <f>MIN(B6,'Planner'!B9)</f>
        <v/>
      </c>
      <c r="D6" s="8">
        <f>B6-C6</f>
        <v/>
      </c>
      <c r="E6" s="7">
        <f>E5+C6*'Planner'!B8-'Planner'!B13</f>
        <v/>
      </c>
      <c r="F6" s="8">
        <f>IF(D6&lt;='Planner'!B18,"At the reorder point","")</f>
        <v/>
      </c>
    </row>
    <row r="7">
      <c r="A7" s="8" t="n">
        <v>3</v>
      </c>
      <c r="B7" s="8">
        <f>D6</f>
        <v/>
      </c>
      <c r="C7" s="8">
        <f>MIN(B7,'Planner'!B9)</f>
        <v/>
      </c>
      <c r="D7" s="8">
        <f>B7-C7</f>
        <v/>
      </c>
      <c r="E7" s="7">
        <f>E6+C7*'Planner'!B8-'Planner'!B13</f>
        <v/>
      </c>
      <c r="F7" s="8">
        <f>IF(D7&lt;='Planner'!B18,"At the reorder point","")</f>
        <v/>
      </c>
    </row>
    <row r="8">
      <c r="A8" s="8" t="n">
        <v>4</v>
      </c>
      <c r="B8" s="8">
        <f>D7</f>
        <v/>
      </c>
      <c r="C8" s="8">
        <f>MIN(B8,'Planner'!B9)</f>
        <v/>
      </c>
      <c r="D8" s="8">
        <f>B8-C8</f>
        <v/>
      </c>
      <c r="E8" s="7">
        <f>E7+C8*'Planner'!B8-'Planner'!B13</f>
        <v/>
      </c>
      <c r="F8" s="8">
        <f>IF(D8&lt;='Planner'!B18,"At the reorder point","")</f>
        <v/>
      </c>
    </row>
    <row r="9">
      <c r="A9" s="8" t="n">
        <v>5</v>
      </c>
      <c r="B9" s="8">
        <f>D8</f>
        <v/>
      </c>
      <c r="C9" s="8">
        <f>MIN(B9,'Planner'!B9)</f>
        <v/>
      </c>
      <c r="D9" s="8">
        <f>B9-C9</f>
        <v/>
      </c>
      <c r="E9" s="7">
        <f>E8+C9*'Planner'!B8-'Planner'!B13</f>
        <v/>
      </c>
      <c r="F9" s="8">
        <f>IF(D9&lt;='Planner'!B18,"At the reorder point","")</f>
        <v/>
      </c>
    </row>
    <row r="10">
      <c r="A10" s="8" t="n">
        <v>6</v>
      </c>
      <c r="B10" s="8">
        <f>D9</f>
        <v/>
      </c>
      <c r="C10" s="8">
        <f>MIN(B10,'Planner'!B9)</f>
        <v/>
      </c>
      <c r="D10" s="8">
        <f>B10-C10</f>
        <v/>
      </c>
      <c r="E10" s="7">
        <f>E9+C10*'Planner'!B8-'Planner'!B13</f>
        <v/>
      </c>
      <c r="F10" s="8">
        <f>IF(D10&lt;='Planner'!B18,"At the reorder point","")</f>
        <v/>
      </c>
    </row>
    <row r="11">
      <c r="A11" s="8" t="n">
        <v>7</v>
      </c>
      <c r="B11" s="8">
        <f>D10</f>
        <v/>
      </c>
      <c r="C11" s="8">
        <f>MIN(B11,'Planner'!B9)</f>
        <v/>
      </c>
      <c r="D11" s="8">
        <f>B11-C11</f>
        <v/>
      </c>
      <c r="E11" s="7">
        <f>E10+C11*'Planner'!B8-'Planner'!B13</f>
        <v/>
      </c>
      <c r="F11" s="8">
        <f>IF(D11&lt;='Planner'!B18,"At the reorder point","")</f>
        <v/>
      </c>
    </row>
    <row r="12">
      <c r="A12" s="8" t="n">
        <v>8</v>
      </c>
      <c r="B12" s="8">
        <f>D11</f>
        <v/>
      </c>
      <c r="C12" s="8">
        <f>MIN(B12,'Planner'!B9)</f>
        <v/>
      </c>
      <c r="D12" s="8">
        <f>B12-C12</f>
        <v/>
      </c>
      <c r="E12" s="7">
        <f>E11+C12*'Planner'!B8-'Planner'!B13</f>
        <v/>
      </c>
      <c r="F12" s="8">
        <f>IF(D12&lt;='Planner'!B18,"At the reorder point","")</f>
        <v/>
      </c>
    </row>
    <row r="13">
      <c r="A13" s="8" t="n">
        <v>9</v>
      </c>
      <c r="B13" s="8">
        <f>D12</f>
        <v/>
      </c>
      <c r="C13" s="8">
        <f>MIN(B13,'Planner'!B9)</f>
        <v/>
      </c>
      <c r="D13" s="8">
        <f>B13-C13</f>
        <v/>
      </c>
      <c r="E13" s="7">
        <f>E12+C13*'Planner'!B8-'Planner'!B13</f>
        <v/>
      </c>
      <c r="F13" s="8">
        <f>IF(D13&lt;='Planner'!B18,"At the reorder point","")</f>
        <v/>
      </c>
    </row>
    <row r="14">
      <c r="A14" s="8" t="n">
        <v>10</v>
      </c>
      <c r="B14" s="8">
        <f>D13</f>
        <v/>
      </c>
      <c r="C14" s="8">
        <f>MIN(B14,'Planner'!B9)</f>
        <v/>
      </c>
      <c r="D14" s="8">
        <f>B14-C14</f>
        <v/>
      </c>
      <c r="E14" s="7">
        <f>E13+C14*'Planner'!B8-'Planner'!B13</f>
        <v/>
      </c>
      <c r="F14" s="8">
        <f>IF(D14&lt;='Planner'!B18,"At the reorder point","")</f>
        <v/>
      </c>
    </row>
    <row r="15">
      <c r="A15" s="8" t="n">
        <v>11</v>
      </c>
      <c r="B15" s="8">
        <f>D14</f>
        <v/>
      </c>
      <c r="C15" s="8">
        <f>MIN(B15,'Planner'!B9)</f>
        <v/>
      </c>
      <c r="D15" s="8">
        <f>B15-C15</f>
        <v/>
      </c>
      <c r="E15" s="7">
        <f>E14+C15*'Planner'!B8-'Planner'!B13</f>
        <v/>
      </c>
      <c r="F15" s="8">
        <f>IF(D15&lt;='Planner'!B18,"At the reorder point","")</f>
        <v/>
      </c>
    </row>
    <row r="16">
      <c r="A16" s="8" t="n">
        <v>12</v>
      </c>
      <c r="B16" s="8">
        <f>D15</f>
        <v/>
      </c>
      <c r="C16" s="8">
        <f>MIN(B16,'Planner'!B9)</f>
        <v/>
      </c>
      <c r="D16" s="8">
        <f>B16-C16</f>
        <v/>
      </c>
      <c r="E16" s="7">
        <f>E15+C16*'Planner'!B8-'Planner'!B13</f>
        <v/>
      </c>
      <c r="F16" s="8">
        <f>IF(D16&lt;='Planner'!B18,"At the reorder point","")</f>
        <v/>
      </c>
    </row>
    <row r="17">
      <c r="A17" s="8" t="n">
        <v>13</v>
      </c>
      <c r="B17" s="8">
        <f>D16</f>
        <v/>
      </c>
      <c r="C17" s="8">
        <f>MIN(B17,'Planner'!B9)</f>
        <v/>
      </c>
      <c r="D17" s="8">
        <f>B17-C17</f>
        <v/>
      </c>
      <c r="E17" s="7">
        <f>E16+C17*'Planner'!B8-'Planner'!B13</f>
        <v/>
      </c>
      <c r="F17" s="8">
        <f>IF(D17&lt;='Planner'!B18,"At the reorder point","")</f>
        <v/>
      </c>
    </row>
    <row r="18">
      <c r="A18" s="8" t="n">
        <v>14</v>
      </c>
      <c r="B18" s="8">
        <f>D17</f>
        <v/>
      </c>
      <c r="C18" s="8">
        <f>MIN(B18,'Planner'!B9)</f>
        <v/>
      </c>
      <c r="D18" s="8">
        <f>B18-C18</f>
        <v/>
      </c>
      <c r="E18" s="7">
        <f>E17+C18*'Planner'!B8-'Planner'!B13</f>
        <v/>
      </c>
      <c r="F18" s="8">
        <f>IF(D18&lt;='Planner'!B18,"At the reorder point","")</f>
        <v/>
      </c>
    </row>
    <row r="19">
      <c r="A19" s="8" t="n">
        <v>15</v>
      </c>
      <c r="B19" s="8">
        <f>D18</f>
        <v/>
      </c>
      <c r="C19" s="8">
        <f>MIN(B19,'Planner'!B9)</f>
        <v/>
      </c>
      <c r="D19" s="8">
        <f>B19-C19</f>
        <v/>
      </c>
      <c r="E19" s="7">
        <f>E18+C19*'Planner'!B8-'Planner'!B13</f>
        <v/>
      </c>
      <c r="F19" s="8">
        <f>IF(D19&lt;='Planner'!B18,"At the reorder point","")</f>
        <v/>
      </c>
    </row>
    <row r="20">
      <c r="A20" s="8" t="n">
        <v>16</v>
      </c>
      <c r="B20" s="8">
        <f>D19</f>
        <v/>
      </c>
      <c r="C20" s="8">
        <f>MIN(B20,'Planner'!B9)</f>
        <v/>
      </c>
      <c r="D20" s="8">
        <f>B20-C20</f>
        <v/>
      </c>
      <c r="E20" s="7">
        <f>E19+C20*'Planner'!B8-'Planner'!B13</f>
        <v/>
      </c>
      <c r="F20" s="8">
        <f>IF(D20&lt;='Planner'!B18,"At the reorder point","")</f>
        <v/>
      </c>
    </row>
    <row r="21">
      <c r="A21" s="8" t="n">
        <v>17</v>
      </c>
      <c r="B21" s="8">
        <f>D20</f>
        <v/>
      </c>
      <c r="C21" s="8">
        <f>MIN(B21,'Planner'!B9)</f>
        <v/>
      </c>
      <c r="D21" s="8">
        <f>B21-C21</f>
        <v/>
      </c>
      <c r="E21" s="7">
        <f>E20+C21*'Planner'!B8-'Planner'!B13</f>
        <v/>
      </c>
      <c r="F21" s="8">
        <f>IF(D21&lt;='Planner'!B18,"At the reorder point","")</f>
        <v/>
      </c>
    </row>
    <row r="22">
      <c r="A22" s="8" t="n">
        <v>18</v>
      </c>
      <c r="B22" s="8">
        <f>D21</f>
        <v/>
      </c>
      <c r="C22" s="8">
        <f>MIN(B22,'Planner'!B9)</f>
        <v/>
      </c>
      <c r="D22" s="8">
        <f>B22-C22</f>
        <v/>
      </c>
      <c r="E22" s="7">
        <f>E21+C22*'Planner'!B8-'Planner'!B13</f>
        <v/>
      </c>
      <c r="F22" s="8">
        <f>IF(D22&lt;='Planner'!B18,"At the reorder point","")</f>
        <v/>
      </c>
    </row>
    <row r="23">
      <c r="A23" s="8" t="n">
        <v>19</v>
      </c>
      <c r="B23" s="8">
        <f>D22</f>
        <v/>
      </c>
      <c r="C23" s="8">
        <f>MIN(B23,'Planner'!B9)</f>
        <v/>
      </c>
      <c r="D23" s="8">
        <f>B23-C23</f>
        <v/>
      </c>
      <c r="E23" s="7">
        <f>E22+C23*'Planner'!B8-'Planner'!B13</f>
        <v/>
      </c>
      <c r="F23" s="8">
        <f>IF(D23&lt;='Planner'!B18,"At the reorder point","")</f>
        <v/>
      </c>
    </row>
    <row r="24">
      <c r="A24" s="8" t="n">
        <v>20</v>
      </c>
      <c r="B24" s="8">
        <f>D23</f>
        <v/>
      </c>
      <c r="C24" s="8">
        <f>MIN(B24,'Planner'!B9)</f>
        <v/>
      </c>
      <c r="D24" s="8">
        <f>B24-C24</f>
        <v/>
      </c>
      <c r="E24" s="7">
        <f>E23+C24*'Planner'!B8-'Planner'!B13</f>
        <v/>
      </c>
      <c r="F24" s="8">
        <f>IF(D24&lt;='Planner'!B18,"At the reorder point","")</f>
        <v/>
      </c>
    </row>
    <row r="25">
      <c r="A25" s="8" t="n">
        <v>21</v>
      </c>
      <c r="B25" s="8">
        <f>D24</f>
        <v/>
      </c>
      <c r="C25" s="8">
        <f>MIN(B25,'Planner'!B9)</f>
        <v/>
      </c>
      <c r="D25" s="8">
        <f>B25-C25</f>
        <v/>
      </c>
      <c r="E25" s="7">
        <f>E24+C25*'Planner'!B8-'Planner'!B13</f>
        <v/>
      </c>
      <c r="F25" s="8">
        <f>IF(D25&lt;='Planner'!B18,"At the reorder point","")</f>
        <v/>
      </c>
    </row>
    <row r="26">
      <c r="A26" s="8" t="n">
        <v>22</v>
      </c>
      <c r="B26" s="8">
        <f>D25</f>
        <v/>
      </c>
      <c r="C26" s="8">
        <f>MIN(B26,'Planner'!B9)</f>
        <v/>
      </c>
      <c r="D26" s="8">
        <f>B26-C26</f>
        <v/>
      </c>
      <c r="E26" s="7">
        <f>E25+C26*'Planner'!B8-'Planner'!B13</f>
        <v/>
      </c>
      <c r="F26" s="8">
        <f>IF(D26&lt;='Planner'!B18,"At the reorder point","")</f>
        <v/>
      </c>
    </row>
    <row r="27">
      <c r="A27" s="8" t="n">
        <v>23</v>
      </c>
      <c r="B27" s="8">
        <f>D26</f>
        <v/>
      </c>
      <c r="C27" s="8">
        <f>MIN(B27,'Planner'!B9)</f>
        <v/>
      </c>
      <c r="D27" s="8">
        <f>B27-C27</f>
        <v/>
      </c>
      <c r="E27" s="7">
        <f>E26+C27*'Planner'!B8-'Planner'!B13</f>
        <v/>
      </c>
      <c r="F27" s="8">
        <f>IF(D27&lt;='Planner'!B18,"At the reorder point","")</f>
        <v/>
      </c>
    </row>
    <row r="28">
      <c r="A28" s="8" t="n">
        <v>24</v>
      </c>
      <c r="B28" s="8">
        <f>D27</f>
        <v/>
      </c>
      <c r="C28" s="8">
        <f>MIN(B28,'Planner'!B9)</f>
        <v/>
      </c>
      <c r="D28" s="8">
        <f>B28-C28</f>
        <v/>
      </c>
      <c r="E28" s="7">
        <f>E27+C28*'Planner'!B8-'Planner'!B13</f>
        <v/>
      </c>
      <c r="F28" s="8">
        <f>IF(D28&lt;='Planner'!B18,"At the reorder point","")</f>
        <v/>
      </c>
    </row>
    <row r="29">
      <c r="A29" s="8" t="n">
        <v>25</v>
      </c>
      <c r="B29" s="8">
        <f>D28</f>
        <v/>
      </c>
      <c r="C29" s="8">
        <f>MIN(B29,'Planner'!B9)</f>
        <v/>
      </c>
      <c r="D29" s="8">
        <f>B29-C29</f>
        <v/>
      </c>
      <c r="E29" s="7">
        <f>E28+C29*'Planner'!B8-'Planner'!B13</f>
        <v/>
      </c>
      <c r="F29" s="8">
        <f>IF(D29&lt;='Planner'!B18,"At the reorder point","")</f>
        <v/>
      </c>
    </row>
    <row r="30">
      <c r="A30" s="8" t="n">
        <v>26</v>
      </c>
      <c r="B30" s="8">
        <f>D29</f>
        <v/>
      </c>
      <c r="C30" s="8">
        <f>MIN(B30,'Planner'!B9)</f>
        <v/>
      </c>
      <c r="D30" s="8">
        <f>B30-C30</f>
        <v/>
      </c>
      <c r="E30" s="7">
        <f>E29+C30*'Planner'!B8-'Planner'!B13</f>
        <v/>
      </c>
      <c r="F30" s="8">
        <f>IF(D30&lt;='Planner'!B18,"At the reorder point","")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